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4\"/>
    </mc:Choice>
  </mc:AlternateContent>
  <xr:revisionPtr revIDLastSave="0" documentId="13_ncr:1_{85D2F3E2-3AB3-4141-842E-368FE9EB3FD6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 553-02-01" sheetId="8" r:id="rId8"/>
    <sheet name="ОСР 553-09-01" sheetId="9" r:id="rId9"/>
    <sheet name="ОСР 553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2" i="2"/>
  <c r="F73" i="2" s="1"/>
  <c r="F75" i="2" s="1"/>
  <c r="F76" i="2" s="1"/>
  <c r="F77" i="2" s="1"/>
  <c r="C38" i="1" s="1"/>
  <c r="G71" i="2"/>
  <c r="G72" i="2" s="1"/>
  <c r="G73" i="2" s="1"/>
  <c r="G75" i="2" s="1"/>
  <c r="G76" i="2" s="1"/>
  <c r="G77" i="2" s="1"/>
  <c r="F71" i="2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23" i="2"/>
  <c r="C39" i="1"/>
  <c r="C31" i="1"/>
  <c r="D73" i="2"/>
  <c r="H72" i="2"/>
  <c r="H71" i="2"/>
  <c r="H73" i="2" l="1"/>
  <c r="D75" i="2"/>
  <c r="H75" i="2" l="1"/>
  <c r="D76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<sst xmlns="http://schemas.openxmlformats.org/spreadsheetml/2006/main" count="409" uniqueCount="170">
  <si>
    <t>СВОДКА ЗАТРАТ</t>
  </si>
  <si>
    <t>P_0834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</si>
  <si>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</si>
  <si>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</si>
  <si>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</si>
  <si>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</si>
  <si>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</si>
  <si>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</si>
  <si>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</si>
  <si>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</si>
  <si>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</si>
  <si>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</si>
  <si>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</si>
  <si>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</si>
  <si>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</si>
  <si>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</si>
  <si>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</si>
  <si>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</si>
  <si>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</si>
  <si>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</si>
  <si>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</si>
  <si>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</si>
  <si>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</si>
  <si>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</si>
  <si>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</si>
  <si>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</si>
  <si>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</si>
  <si>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</si>
  <si>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</si>
  <si>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</si>
  <si>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</si>
  <si>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</si>
  <si>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</si>
  <si>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</si>
  <si>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</si>
  <si>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</si>
  <si>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</si>
  <si>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</si>
  <si>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</si>
  <si>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</si>
  <si>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</si>
  <si>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</si>
  <si>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</si>
  <si>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</si>
  <si>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</si>
  <si>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</si>
  <si>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</si>
  <si>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</si>
  <si>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</si>
  <si>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</si>
  <si>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</si>
  <si>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</si>
  <si>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</si>
  <si>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</si>
  <si>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</si>
  <si>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ОСР-553-09-01</t>
  </si>
  <si>
    <t>Письмо Госстроя №1336-ВК/1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</si>
  <si>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</si>
  <si>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</si>
  <si>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</si>
  <si>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</si>
  <si>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</si>
  <si>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</si>
  <si>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</si>
  <si>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</si>
  <si>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</si>
  <si>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</si>
  <si>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</si>
  <si>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</si>
  <si>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</si>
  <si>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</si>
  <si>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</si>
  <si>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</si>
  <si>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</si>
  <si>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</si>
  <si>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</si>
  <si>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</si>
  <si>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</si>
  <si>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</si>
  <si>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ОСР-553-12-01</t>
  </si>
  <si>
    <t>Проектно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</si>
  <si>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</si>
  <si>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</si>
  <si>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</si>
  <si>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</si>
  <si>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</si>
  <si>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</si>
  <si>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</si>
  <si>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</si>
  <si>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</si>
  <si>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</si>
  <si>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</si>
  <si>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</si>
  <si>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 553-02-01</t>
  </si>
  <si>
    <t>Реконструкция КТП СОК 355/100 кВА с заменой КТП Красноярский район Самарская область</t>
  </si>
  <si>
    <t>ЛС-553-02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</si>
  <si>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</si>
  <si>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</si>
  <si>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</si>
  <si>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</si>
  <si>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</si>
  <si>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</si>
  <si>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</si>
  <si>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</si>
  <si>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</si>
  <si>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</si>
  <si>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</si>
  <si>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</si>
  <si>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</si>
  <si>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</si>
  <si>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</si>
  <si>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</si>
  <si>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</si>
  <si>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</si>
  <si>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</si>
  <si>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</si>
  <si>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553-09-01</t>
  </si>
  <si>
    <t>"Реконструкия КТП СОК 355/100 кВА с заменой КТП" Красноярский район Самарская область</t>
  </si>
  <si>
    <t>ОСР 525-12-01</t>
  </si>
  <si>
    <t>км</t>
  </si>
  <si>
    <t>Реконструкция ВЛ одноцепная</t>
  </si>
  <si>
    <t>ОСР 525-09-01</t>
  </si>
  <si>
    <t>ОСР 553-02-01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</si>
  <si>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</si>
  <si>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</si>
  <si>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</si>
  <si>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</si>
  <si>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</si>
  <si>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</si>
  <si>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</si>
  <si>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</si>
  <si>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</si>
  <si>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</si>
  <si>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</si>
  <si>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</si>
  <si>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</si>
  <si>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</si>
  <si>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СВ95-3</t>
  </si>
  <si>
    <t>Комплектная однотрансформаторная подстанция мощностью 100кВА,напряжением 6/0,4кВ, исполнение В-В-В</t>
  </si>
  <si>
    <t>6/0,4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</si>
  <si>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</si>
  <si>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</si>
  <si>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</si>
  <si>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</si>
  <si>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</si>
  <si>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</si>
  <si>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</si>
  <si>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</si>
  <si>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</si>
  <si>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</si>
  <si>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</si>
  <si>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</si>
  <si>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</si>
  <si>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</si>
  <si>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</si>
  <si>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</si>
  <si>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</si>
  <si>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</si>
  <si>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</si>
  <si>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</si>
  <si>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</si>
  <si>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</si>
  <si>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</si>
  <si>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</si>
  <si>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</si>
  <si>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</si>
  <si>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</si>
  <si>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</si>
  <si>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</si>
  <si>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504 10/0,4/100 кВА (протяженностью 0,3км) с заменой КТП 10/0,4/100 кВА, установка приборов учета (2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</si>
</sst>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ССР!G68*1.2</f>
        <v>588.72715581124794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588.72715581124794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98.121195811247958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713.11011840701008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0.52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370.81726157164525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ССР!D77+ССР!E77</f>
        <v>4045.5267237911953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ССР!F77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(ССР!G73-ССР!G68)*1.2</f>
        <v>291.2979572905644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8109.1109941001923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1351.5184941001926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10256.594804194963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0.52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5333.4292981813815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5704.2465597530263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100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/>
      <c r="B3" s="94"/>
      <c r="C3" s="45"/>
      <c r="D3" s="43">
        <v>224.41796145887</v>
      </c>
      <c r="E3" s="41"/>
      <c r="F3" s="41"/>
      <c r="G3" s="41"/>
      <c r="H3" s="48"/>
    </row>
    <row r="4" spans="1:8" x14ac:dyDescent="0.3">
      <c r="A4" s="95" t="s">
        <v>109</v>
      </c>
      <c r="B4" s="42" t="s">
        <v>110</v>
      </c>
      <c r="C4" s="45"/>
      <c r="D4" s="43">
        <v>142.5</v>
      </c>
      <c r="E4" s="41"/>
      <c r="F4" s="41"/>
      <c r="G4" s="41"/>
      <c r="H4" s="48"/>
    </row>
    <row r="5" spans="1:8" x14ac:dyDescent="0.3">
      <c r="A5" s="95"/>
      <c r="B5" s="42" t="s">
        <v>111</v>
      </c>
      <c r="C5" s="37"/>
      <c r="D5" s="43">
        <v>12.44</v>
      </c>
      <c r="E5" s="41"/>
      <c r="F5" s="41"/>
      <c r="G5" s="41"/>
      <c r="H5" s="47"/>
    </row>
    <row r="6" spans="1:8" x14ac:dyDescent="0.3">
      <c r="A6" s="98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115</v>
      </c>
      <c r="D8" s="44">
        <v>154.94</v>
      </c>
      <c r="E8" s="41">
        <v>2</v>
      </c>
      <c r="F8" s="41" t="s">
        <v>114</v>
      </c>
      <c r="G8" s="44">
        <v>77.47</v>
      </c>
      <c r="H8" s="47"/>
    </row>
    <row r="9" spans="1:8" x14ac:dyDescent="0.3">
      <c r="A9" s="99">
        <v>1</v>
      </c>
      <c r="B9" s="42" t="s">
        <v>110</v>
      </c>
      <c r="C9" s="95"/>
      <c r="D9" s="44">
        <v>142.5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111</v>
      </c>
      <c r="C10" s="95"/>
      <c r="D10" s="44">
        <v>12.44</v>
      </c>
      <c r="E10" s="41"/>
      <c r="F10" s="41"/>
      <c r="G10" s="41"/>
      <c r="H10" s="98"/>
    </row>
    <row r="11" spans="1:8" x14ac:dyDescent="0.3">
      <c r="A11" s="95"/>
      <c r="B11" s="42" t="s">
        <v>112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113</v>
      </c>
      <c r="C12" s="95"/>
      <c r="D12" s="44">
        <v>0</v>
      </c>
      <c r="E12" s="41"/>
      <c r="F12" s="41"/>
      <c r="G12" s="41"/>
      <c r="H12" s="98"/>
    </row>
    <row r="13" spans="1:8" x14ac:dyDescent="0.3">
      <c r="A13" s="95" t="s">
        <v>116</v>
      </c>
      <c r="B13" s="42" t="s">
        <v>110</v>
      </c>
      <c r="C13" s="37"/>
      <c r="D13" s="43">
        <v>142.5</v>
      </c>
      <c r="E13" s="41"/>
      <c r="F13" s="41"/>
      <c r="G13" s="41"/>
      <c r="H13" s="47"/>
    </row>
    <row r="14" spans="1:8" x14ac:dyDescent="0.3">
      <c r="A14" s="95"/>
      <c r="B14" s="42" t="s">
        <v>111</v>
      </c>
      <c r="C14" s="37"/>
      <c r="D14" s="43">
        <v>12.44</v>
      </c>
      <c r="E14" s="41"/>
      <c r="F14" s="41"/>
      <c r="G14" s="41"/>
      <c r="H14" s="47"/>
    </row>
    <row r="15" spans="1:8" x14ac:dyDescent="0.3">
      <c r="A15" s="95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113</v>
      </c>
      <c r="C16" s="37"/>
      <c r="D16" s="43">
        <v>69.477961458869004</v>
      </c>
      <c r="E16" s="41"/>
      <c r="F16" s="41"/>
      <c r="G16" s="41"/>
      <c r="H16" s="47"/>
    </row>
    <row r="17" spans="1:8" x14ac:dyDescent="0.3">
      <c r="A17" s="96" t="s">
        <v>98</v>
      </c>
      <c r="B17" s="97"/>
      <c r="C17" s="95" t="s">
        <v>27</v>
      </c>
      <c r="D17" s="44">
        <v>69.477961458869004</v>
      </c>
      <c r="E17" s="41">
        <v>1</v>
      </c>
      <c r="F17" s="41" t="s">
        <v>114</v>
      </c>
      <c r="G17" s="44">
        <v>69.477961458869004</v>
      </c>
      <c r="H17" s="47"/>
    </row>
    <row r="18" spans="1:8" x14ac:dyDescent="0.3">
      <c r="A18" s="99">
        <v>1</v>
      </c>
      <c r="B18" s="42" t="s">
        <v>110</v>
      </c>
      <c r="C18" s="95"/>
      <c r="D18" s="44">
        <v>0</v>
      </c>
      <c r="E18" s="41"/>
      <c r="F18" s="41"/>
      <c r="G18" s="41"/>
      <c r="H18" s="98" t="s">
        <v>117</v>
      </c>
    </row>
    <row r="19" spans="1:8" x14ac:dyDescent="0.3">
      <c r="A19" s="95"/>
      <c r="B19" s="42" t="s">
        <v>111</v>
      </c>
      <c r="C19" s="95"/>
      <c r="D19" s="44">
        <v>0</v>
      </c>
      <c r="E19" s="41"/>
      <c r="F19" s="41"/>
      <c r="G19" s="41"/>
      <c r="H19" s="98"/>
    </row>
    <row r="20" spans="1:8" x14ac:dyDescent="0.3">
      <c r="A20" s="95"/>
      <c r="B20" s="42" t="s">
        <v>112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113</v>
      </c>
      <c r="C21" s="95"/>
      <c r="D21" s="44">
        <v>69.477961458869004</v>
      </c>
      <c r="E21" s="41"/>
      <c r="F21" s="41"/>
      <c r="G21" s="41"/>
      <c r="H21" s="98"/>
    </row>
    <row r="22" spans="1:8" ht="24.6" x14ac:dyDescent="0.3">
      <c r="A22" s="93" t="s">
        <v>66</v>
      </c>
      <c r="B22" s="94"/>
      <c r="C22" s="37"/>
      <c r="D22" s="43">
        <v>199.81105263158</v>
      </c>
      <c r="E22" s="41"/>
      <c r="F22" s="41"/>
      <c r="G22" s="41"/>
      <c r="H22" s="47"/>
    </row>
    <row r="23" spans="1:8" x14ac:dyDescent="0.3">
      <c r="A23" s="95" t="s">
        <v>118</v>
      </c>
      <c r="B23" s="42" t="s">
        <v>110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113</v>
      </c>
      <c r="C26" s="37"/>
      <c r="D26" s="43">
        <v>199.81105263158</v>
      </c>
      <c r="E26" s="41"/>
      <c r="F26" s="41"/>
      <c r="G26" s="41"/>
      <c r="H26" s="47"/>
    </row>
    <row r="27" spans="1:8" x14ac:dyDescent="0.3">
      <c r="A27" s="96" t="s">
        <v>66</v>
      </c>
      <c r="B27" s="97"/>
      <c r="C27" s="95" t="s">
        <v>115</v>
      </c>
      <c r="D27" s="44">
        <v>17.79</v>
      </c>
      <c r="E27" s="41">
        <v>2</v>
      </c>
      <c r="F27" s="41" t="s">
        <v>114</v>
      </c>
      <c r="G27" s="44">
        <v>8.8949999999999996</v>
      </c>
      <c r="H27" s="47"/>
    </row>
    <row r="28" spans="1:8" x14ac:dyDescent="0.3">
      <c r="A28" s="99">
        <v>1</v>
      </c>
      <c r="B28" s="42" t="s">
        <v>110</v>
      </c>
      <c r="C28" s="95"/>
      <c r="D28" s="44">
        <v>0</v>
      </c>
      <c r="E28" s="41"/>
      <c r="F28" s="41"/>
      <c r="G28" s="41"/>
      <c r="H28" s="98" t="s">
        <v>25</v>
      </c>
    </row>
    <row r="29" spans="1:8" x14ac:dyDescent="0.3">
      <c r="A29" s="95"/>
      <c r="B29" s="42" t="s">
        <v>111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113</v>
      </c>
      <c r="C31" s="95"/>
      <c r="D31" s="44">
        <v>17.79</v>
      </c>
      <c r="E31" s="41"/>
      <c r="F31" s="41"/>
      <c r="G31" s="41"/>
      <c r="H31" s="98"/>
    </row>
    <row r="32" spans="1:8" x14ac:dyDescent="0.3">
      <c r="A32" s="96" t="s">
        <v>66</v>
      </c>
      <c r="B32" s="97"/>
      <c r="C32" s="95" t="s">
        <v>120</v>
      </c>
      <c r="D32" s="44">
        <v>182.02105263158001</v>
      </c>
      <c r="E32" s="41">
        <v>0.3</v>
      </c>
      <c r="F32" s="41" t="s">
        <v>119</v>
      </c>
      <c r="G32" s="44">
        <v>606.73684210526005</v>
      </c>
      <c r="H32" s="47"/>
    </row>
    <row r="33" spans="1:8" x14ac:dyDescent="0.3">
      <c r="A33" s="99">
        <v>2</v>
      </c>
      <c r="B33" s="42" t="s">
        <v>110</v>
      </c>
      <c r="C33" s="95"/>
      <c r="D33" s="44">
        <v>0</v>
      </c>
      <c r="E33" s="41"/>
      <c r="F33" s="41"/>
      <c r="G33" s="41"/>
      <c r="H33" s="98" t="s">
        <v>25</v>
      </c>
    </row>
    <row r="34" spans="1:8" x14ac:dyDescent="0.3">
      <c r="A34" s="95"/>
      <c r="B34" s="42" t="s">
        <v>111</v>
      </c>
      <c r="C34" s="95"/>
      <c r="D34" s="44">
        <v>0</v>
      </c>
      <c r="E34" s="41"/>
      <c r="F34" s="41"/>
      <c r="G34" s="41"/>
      <c r="H34" s="98"/>
    </row>
    <row r="35" spans="1:8" x14ac:dyDescent="0.3">
      <c r="A35" s="95"/>
      <c r="B35" s="42" t="s">
        <v>112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113</v>
      </c>
      <c r="C36" s="95"/>
      <c r="D36" s="44">
        <v>182.02105263158001</v>
      </c>
      <c r="E36" s="41"/>
      <c r="F36" s="41"/>
      <c r="G36" s="41"/>
      <c r="H36" s="98"/>
    </row>
    <row r="37" spans="1:8" ht="24.6" x14ac:dyDescent="0.3">
      <c r="A37" s="93" t="s">
        <v>25</v>
      </c>
      <c r="B37" s="94"/>
      <c r="C37" s="37"/>
      <c r="D37" s="43">
        <v>1585.2736009073999</v>
      </c>
      <c r="E37" s="41"/>
      <c r="F37" s="41"/>
      <c r="G37" s="41"/>
      <c r="H37" s="47"/>
    </row>
    <row r="38" spans="1:8" x14ac:dyDescent="0.3">
      <c r="A38" s="95" t="s">
        <v>109</v>
      </c>
      <c r="B38" s="42" t="s">
        <v>110</v>
      </c>
      <c r="C38" s="37"/>
      <c r="D38" s="43">
        <v>1559.3632710508</v>
      </c>
      <c r="E38" s="41"/>
      <c r="F38" s="41"/>
      <c r="G38" s="41"/>
      <c r="H38" s="47"/>
    </row>
    <row r="39" spans="1:8" x14ac:dyDescent="0.3">
      <c r="A39" s="95"/>
      <c r="B39" s="42" t="s">
        <v>111</v>
      </c>
      <c r="C39" s="37"/>
      <c r="D39" s="43">
        <v>25.910329856535999</v>
      </c>
      <c r="E39" s="41"/>
      <c r="F39" s="41"/>
      <c r="G39" s="41"/>
      <c r="H39" s="47"/>
    </row>
    <row r="40" spans="1:8" x14ac:dyDescent="0.3">
      <c r="A40" s="95"/>
      <c r="B40" s="42" t="s">
        <v>112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113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 t="s">
        <v>87</v>
      </c>
      <c r="B42" s="97"/>
      <c r="C42" s="95" t="s">
        <v>120</v>
      </c>
      <c r="D42" s="44">
        <v>1585.2736009073999</v>
      </c>
      <c r="E42" s="41">
        <v>0.3</v>
      </c>
      <c r="F42" s="41" t="s">
        <v>119</v>
      </c>
      <c r="G42" s="44">
        <v>5284.2453363578998</v>
      </c>
      <c r="H42" s="47"/>
    </row>
    <row r="43" spans="1:8" x14ac:dyDescent="0.3">
      <c r="A43" s="99">
        <v>1</v>
      </c>
      <c r="B43" s="42" t="s">
        <v>110</v>
      </c>
      <c r="C43" s="95"/>
      <c r="D43" s="44">
        <v>1559.3632710508</v>
      </c>
      <c r="E43" s="41"/>
      <c r="F43" s="41"/>
      <c r="G43" s="41"/>
      <c r="H43" s="98" t="s">
        <v>25</v>
      </c>
    </row>
    <row r="44" spans="1:8" x14ac:dyDescent="0.3">
      <c r="A44" s="95"/>
      <c r="B44" s="42" t="s">
        <v>111</v>
      </c>
      <c r="C44" s="95"/>
      <c r="D44" s="44">
        <v>25.910329856535999</v>
      </c>
      <c r="E44" s="41"/>
      <c r="F44" s="41"/>
      <c r="G44" s="41"/>
      <c r="H44" s="98"/>
    </row>
    <row r="45" spans="1:8" x14ac:dyDescent="0.3">
      <c r="A45" s="95"/>
      <c r="B45" s="42" t="s">
        <v>112</v>
      </c>
      <c r="C45" s="95"/>
      <c r="D45" s="44">
        <v>0</v>
      </c>
      <c r="E45" s="41"/>
      <c r="F45" s="41"/>
      <c r="G45" s="41"/>
      <c r="H45" s="98"/>
    </row>
    <row r="46" spans="1:8" x14ac:dyDescent="0.3">
      <c r="A46" s="95"/>
      <c r="B46" s="42" t="s">
        <v>113</v>
      </c>
      <c r="C46" s="95"/>
      <c r="D46" s="44">
        <v>0</v>
      </c>
      <c r="E46" s="41"/>
      <c r="F46" s="41"/>
      <c r="G46" s="41"/>
      <c r="H46" s="98"/>
    </row>
    <row r="47" spans="1:8" ht="24.6" x14ac:dyDescent="0.3">
      <c r="A47" s="93" t="s">
        <v>50</v>
      </c>
      <c r="B47" s="94"/>
      <c r="C47" s="37"/>
      <c r="D47" s="43">
        <v>18.359897796780999</v>
      </c>
      <c r="E47" s="41"/>
      <c r="F47" s="41"/>
      <c r="G47" s="41"/>
      <c r="H47" s="47"/>
    </row>
    <row r="48" spans="1:8" x14ac:dyDescent="0.3">
      <c r="A48" s="95" t="s">
        <v>121</v>
      </c>
      <c r="B48" s="42" t="s">
        <v>110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111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112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113</v>
      </c>
      <c r="C51" s="37"/>
      <c r="D51" s="43">
        <v>18.359897796780999</v>
      </c>
      <c r="E51" s="41"/>
      <c r="F51" s="41"/>
      <c r="G51" s="41"/>
      <c r="H51" s="47"/>
    </row>
    <row r="52" spans="1:8" x14ac:dyDescent="0.3">
      <c r="A52" s="96" t="s">
        <v>50</v>
      </c>
      <c r="B52" s="97"/>
      <c r="C52" s="95" t="s">
        <v>120</v>
      </c>
      <c r="D52" s="44">
        <v>18.359897796780999</v>
      </c>
      <c r="E52" s="41">
        <v>0.3</v>
      </c>
      <c r="F52" s="41" t="s">
        <v>119</v>
      </c>
      <c r="G52" s="44">
        <v>61.199659322602002</v>
      </c>
      <c r="H52" s="47"/>
    </row>
    <row r="53" spans="1:8" x14ac:dyDescent="0.3">
      <c r="A53" s="99">
        <v>1</v>
      </c>
      <c r="B53" s="42" t="s">
        <v>110</v>
      </c>
      <c r="C53" s="95"/>
      <c r="D53" s="44">
        <v>0</v>
      </c>
      <c r="E53" s="41"/>
      <c r="F53" s="41"/>
      <c r="G53" s="41"/>
      <c r="H53" s="98" t="s">
        <v>25</v>
      </c>
    </row>
    <row r="54" spans="1:8" x14ac:dyDescent="0.3">
      <c r="A54" s="95"/>
      <c r="B54" s="42" t="s">
        <v>111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112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113</v>
      </c>
      <c r="C56" s="95"/>
      <c r="D56" s="44">
        <v>18.359897796780999</v>
      </c>
      <c r="E56" s="41"/>
      <c r="F56" s="41"/>
      <c r="G56" s="41"/>
      <c r="H56" s="98"/>
    </row>
    <row r="57" spans="1:8" ht="24.6" x14ac:dyDescent="0.3">
      <c r="A57" s="93" t="s">
        <v>94</v>
      </c>
      <c r="B57" s="94"/>
      <c r="C57" s="37"/>
      <c r="D57" s="43">
        <v>4429.3167579982</v>
      </c>
      <c r="E57" s="41"/>
      <c r="F57" s="41"/>
      <c r="G57" s="41"/>
      <c r="H57" s="47"/>
    </row>
    <row r="58" spans="1:8" x14ac:dyDescent="0.3">
      <c r="A58" s="95" t="s">
        <v>122</v>
      </c>
      <c r="B58" s="42" t="s">
        <v>110</v>
      </c>
      <c r="C58" s="37"/>
      <c r="D58" s="43">
        <v>1373.4156667254999</v>
      </c>
      <c r="E58" s="41"/>
      <c r="F58" s="41"/>
      <c r="G58" s="41"/>
      <c r="H58" s="47"/>
    </row>
    <row r="59" spans="1:8" x14ac:dyDescent="0.3">
      <c r="A59" s="95"/>
      <c r="B59" s="42" t="s">
        <v>111</v>
      </c>
      <c r="C59" s="37"/>
      <c r="D59" s="43">
        <v>3.8895111606770998</v>
      </c>
      <c r="E59" s="41"/>
      <c r="F59" s="41"/>
      <c r="G59" s="41"/>
      <c r="H59" s="47"/>
    </row>
    <row r="60" spans="1:8" x14ac:dyDescent="0.3">
      <c r="A60" s="95"/>
      <c r="B60" s="42" t="s">
        <v>112</v>
      </c>
      <c r="C60" s="37"/>
      <c r="D60" s="43">
        <v>3052.011580112</v>
      </c>
      <c r="E60" s="41"/>
      <c r="F60" s="41"/>
      <c r="G60" s="41"/>
      <c r="H60" s="47"/>
    </row>
    <row r="61" spans="1:8" x14ac:dyDescent="0.3">
      <c r="A61" s="95"/>
      <c r="B61" s="42" t="s">
        <v>113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6" t="s">
        <v>27</v>
      </c>
      <c r="B62" s="97"/>
      <c r="C62" s="95" t="s">
        <v>27</v>
      </c>
      <c r="D62" s="44">
        <v>4429.3167579982</v>
      </c>
      <c r="E62" s="41">
        <v>1</v>
      </c>
      <c r="F62" s="41" t="s">
        <v>114</v>
      </c>
      <c r="G62" s="44">
        <v>4429.3167579982</v>
      </c>
      <c r="H62" s="47"/>
    </row>
    <row r="63" spans="1:8" x14ac:dyDescent="0.3">
      <c r="A63" s="99">
        <v>1</v>
      </c>
      <c r="B63" s="42" t="s">
        <v>110</v>
      </c>
      <c r="C63" s="95"/>
      <c r="D63" s="44">
        <v>1373.4156667254999</v>
      </c>
      <c r="E63" s="41"/>
      <c r="F63" s="41"/>
      <c r="G63" s="41"/>
      <c r="H63" s="98" t="s">
        <v>117</v>
      </c>
    </row>
    <row r="64" spans="1:8" x14ac:dyDescent="0.3">
      <c r="A64" s="95"/>
      <c r="B64" s="42" t="s">
        <v>111</v>
      </c>
      <c r="C64" s="95"/>
      <c r="D64" s="44">
        <v>3.8895111606770998</v>
      </c>
      <c r="E64" s="41"/>
      <c r="F64" s="41"/>
      <c r="G64" s="41"/>
      <c r="H64" s="98"/>
    </row>
    <row r="65" spans="1:8" x14ac:dyDescent="0.3">
      <c r="A65" s="95"/>
      <c r="B65" s="42" t="s">
        <v>112</v>
      </c>
      <c r="C65" s="95"/>
      <c r="D65" s="44">
        <v>3052.011580112</v>
      </c>
      <c r="E65" s="41"/>
      <c r="F65" s="41"/>
      <c r="G65" s="41"/>
      <c r="H65" s="98"/>
    </row>
    <row r="66" spans="1:8" x14ac:dyDescent="0.3">
      <c r="A66" s="95"/>
      <c r="B66" s="42" t="s">
        <v>113</v>
      </c>
      <c r="C66" s="95"/>
      <c r="D66" s="44">
        <v>0</v>
      </c>
      <c r="E66" s="41"/>
      <c r="F66" s="41"/>
      <c r="G66" s="41"/>
      <c r="H66" s="98"/>
    </row>
    <row r="67" spans="1:8" ht="24.6" x14ac:dyDescent="0.3">
      <c r="A67" s="93" t="s">
        <v>100</v>
      </c>
      <c r="B67" s="94"/>
      <c r="C67" s="37"/>
      <c r="D67" s="43">
        <v>291.62444384474998</v>
      </c>
      <c r="E67" s="41"/>
      <c r="F67" s="41"/>
      <c r="G67" s="41"/>
      <c r="H67" s="47"/>
    </row>
    <row r="68" spans="1:8" x14ac:dyDescent="0.3">
      <c r="A68" s="95" t="s">
        <v>123</v>
      </c>
      <c r="B68" s="42" t="s">
        <v>110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111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112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113</v>
      </c>
      <c r="C71" s="37"/>
      <c r="D71" s="43">
        <v>291.62444384474998</v>
      </c>
      <c r="E71" s="41"/>
      <c r="F71" s="41"/>
      <c r="G71" s="41"/>
      <c r="H71" s="47"/>
    </row>
    <row r="72" spans="1:8" x14ac:dyDescent="0.3">
      <c r="A72" s="96" t="s">
        <v>100</v>
      </c>
      <c r="B72" s="97"/>
      <c r="C72" s="95" t="s">
        <v>27</v>
      </c>
      <c r="D72" s="44">
        <v>291.62444384474998</v>
      </c>
      <c r="E72" s="41">
        <v>1</v>
      </c>
      <c r="F72" s="41" t="s">
        <v>114</v>
      </c>
      <c r="G72" s="44">
        <v>291.62444384474998</v>
      </c>
      <c r="H72" s="47"/>
    </row>
    <row r="73" spans="1:8" x14ac:dyDescent="0.3">
      <c r="A73" s="99">
        <v>1</v>
      </c>
      <c r="B73" s="42" t="s">
        <v>110</v>
      </c>
      <c r="C73" s="95"/>
      <c r="D73" s="44">
        <v>0</v>
      </c>
      <c r="E73" s="41"/>
      <c r="F73" s="41"/>
      <c r="G73" s="41"/>
      <c r="H73" s="98" t="s">
        <v>117</v>
      </c>
    </row>
    <row r="74" spans="1:8" x14ac:dyDescent="0.3">
      <c r="A74" s="95"/>
      <c r="B74" s="42" t="s">
        <v>111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112</v>
      </c>
      <c r="C75" s="95"/>
      <c r="D75" s="44">
        <v>0</v>
      </c>
      <c r="E75" s="41"/>
      <c r="F75" s="41"/>
      <c r="G75" s="41"/>
      <c r="H75" s="98"/>
    </row>
    <row r="76" spans="1:8" x14ac:dyDescent="0.3">
      <c r="A76" s="95"/>
      <c r="B76" s="42" t="s">
        <v>113</v>
      </c>
      <c r="C76" s="95"/>
      <c r="D76" s="44">
        <v>291.62444384474998</v>
      </c>
      <c r="E76" s="41"/>
      <c r="F76" s="41"/>
      <c r="G76" s="41"/>
      <c r="H76" s="98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2" t="s">
        <v>124</v>
      </c>
      <c r="B79" s="92"/>
      <c r="C79" s="92"/>
      <c r="D79" s="92"/>
      <c r="E79" s="92"/>
      <c r="F79" s="92"/>
      <c r="G79" s="92"/>
      <c r="H79" s="92"/>
    </row>
    <row r="80" spans="1:8" x14ac:dyDescent="0.3">
      <c r="A80" s="92" t="s">
        <v>125</v>
      </c>
      <c r="B80" s="92"/>
      <c r="C80" s="92"/>
      <c r="D80" s="92"/>
      <c r="E80" s="92"/>
      <c r="F80" s="92"/>
      <c r="G80" s="92"/>
      <c r="H80" s="92"/>
    </row>
  </sheetData>
  <mergeCells count="47">
    <mergeCell ref="A3:B3"/>
    <mergeCell ref="A4:A7"/>
    <mergeCell ref="A8:B8"/>
    <mergeCell ref="H9:H12"/>
    <mergeCell ref="C8:C12"/>
    <mergeCell ref="A9:A12"/>
    <mergeCell ref="A13:A16"/>
    <mergeCell ref="A17:B17"/>
    <mergeCell ref="H18:H21"/>
    <mergeCell ref="C17:C21"/>
    <mergeCell ref="A18:A21"/>
    <mergeCell ref="A22:B22"/>
    <mergeCell ref="A23:A26"/>
    <mergeCell ref="A27:B27"/>
    <mergeCell ref="H28:H31"/>
    <mergeCell ref="C27:C31"/>
    <mergeCell ref="A28:A31"/>
    <mergeCell ref="A32:B32"/>
    <mergeCell ref="H33:H36"/>
    <mergeCell ref="C32:C36"/>
    <mergeCell ref="A33:A36"/>
    <mergeCell ref="A37:B37"/>
    <mergeCell ref="A38:A41"/>
    <mergeCell ref="A42:B42"/>
    <mergeCell ref="H43:H46"/>
    <mergeCell ref="C42:C46"/>
    <mergeCell ref="A43:A46"/>
    <mergeCell ref="A47:B47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79:H79"/>
    <mergeCell ref="A80:H80"/>
    <mergeCell ref="A67:B67"/>
    <mergeCell ref="A68:A71"/>
    <mergeCell ref="A72:B72"/>
    <mergeCell ref="H73:H76"/>
    <mergeCell ref="C72:C76"/>
    <mergeCell ref="A73:A7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hidden="1" customHeight="1" x14ac:dyDescent="0.3">
      <c r="A4" s="25" t="s">
        <v>135</v>
      </c>
      <c r="B4" s="26" t="s">
        <v>114</v>
      </c>
      <c r="C4" s="27">
        <v>9</v>
      </c>
      <c r="D4" s="27">
        <v>4.8225376529421</v>
      </c>
      <c r="E4" s="26"/>
      <c r="F4" s="26"/>
      <c r="G4" s="27">
        <v>43.402838876479002</v>
      </c>
      <c r="H4" s="28"/>
    </row>
    <row r="5" spans="1:8" ht="39" customHeight="1" x14ac:dyDescent="0.3">
      <c r="A5" s="25" t="s">
        <v>136</v>
      </c>
      <c r="B5" s="26" t="s">
        <v>119</v>
      </c>
      <c r="C5" s="27">
        <v>0.33663157894737</v>
      </c>
      <c r="D5" s="27">
        <v>900.30388838926001</v>
      </c>
      <c r="E5" s="26">
        <v>0.4</v>
      </c>
      <c r="F5" s="25" t="s">
        <v>136</v>
      </c>
      <c r="G5" s="27">
        <v>303.07071948092999</v>
      </c>
      <c r="H5" s="28" t="s">
        <v>157</v>
      </c>
    </row>
    <row r="6" spans="1:8" ht="39" customHeight="1" x14ac:dyDescent="0.3">
      <c r="A6" s="25" t="s">
        <v>137</v>
      </c>
      <c r="B6" s="26" t="s">
        <v>114</v>
      </c>
      <c r="C6" s="27">
        <v>9</v>
      </c>
      <c r="D6" s="27">
        <v>81.798315329532997</v>
      </c>
      <c r="E6" s="26">
        <v>0.4</v>
      </c>
      <c r="F6" s="25" t="s">
        <v>137</v>
      </c>
      <c r="G6" s="27">
        <v>619.94512670803999</v>
      </c>
      <c r="H6" s="28" t="s">
        <v>158</v>
      </c>
    </row>
    <row r="7" spans="1:8" ht="39" hidden="1" customHeight="1" x14ac:dyDescent="0.3">
      <c r="A7" s="25" t="s">
        <v>137</v>
      </c>
      <c r="B7" s="26" t="s">
        <v>114</v>
      </c>
      <c r="C7" s="27">
        <v>1.2631578947368001</v>
      </c>
      <c r="D7" s="27">
        <v>19.871333705078001</v>
      </c>
      <c r="E7" s="26">
        <v>0.4</v>
      </c>
      <c r="F7" s="25" t="s">
        <v>137</v>
      </c>
      <c r="G7" s="27">
        <v>25.100632048520001</v>
      </c>
      <c r="H7" s="28"/>
    </row>
    <row r="8" spans="1:8" ht="39" customHeight="1" x14ac:dyDescent="0.3">
      <c r="A8" s="25" t="s">
        <v>138</v>
      </c>
      <c r="B8" s="26" t="s">
        <v>114</v>
      </c>
      <c r="C8" s="27">
        <v>1</v>
      </c>
      <c r="D8" s="27">
        <v>3052.010419532</v>
      </c>
      <c r="E8" s="26" t="s">
        <v>139</v>
      </c>
      <c r="F8" s="25" t="s">
        <v>138</v>
      </c>
      <c r="G8" s="27">
        <v>3052.010419532</v>
      </c>
      <c r="H8" s="28" t="s">
        <v>159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1701.8632710508</v>
      </c>
      <c r="E25" s="20">
        <v>38.350329856536</v>
      </c>
      <c r="F25" s="20">
        <v>0</v>
      </c>
      <c r="G25" s="20">
        <v>0</v>
      </c>
      <c r="H25" s="20">
        <v>1740.2136009074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6.95" customHeight="1" x14ac:dyDescent="0.3">
      <c r="A27" s="6"/>
      <c r="B27" s="9"/>
      <c r="C27" s="9" t="s">
        <v>28</v>
      </c>
      <c r="D27" s="20">
        <v>3075.2789377763002</v>
      </c>
      <c r="E27" s="20">
        <v>42.239841017213998</v>
      </c>
      <c r="F27" s="20">
        <v>3052.011580112</v>
      </c>
      <c r="G27" s="20">
        <v>0</v>
      </c>
      <c r="H27" s="20">
        <v>6169.5303589056002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3075.2789377763002</v>
      </c>
      <c r="E43" s="20">
        <v>42.239841017213998</v>
      </c>
      <c r="F43" s="20">
        <v>3052.011580112</v>
      </c>
      <c r="G43" s="20">
        <v>0</v>
      </c>
      <c r="H43" s="20">
        <v>6169.5303589056002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42.546581776270997</v>
      </c>
      <c r="E45" s="20">
        <v>0.95875824641341001</v>
      </c>
      <c r="F45" s="20">
        <v>0</v>
      </c>
      <c r="G45" s="20">
        <v>0</v>
      </c>
      <c r="H45" s="20">
        <v>43.505340022684003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16.95" customHeight="1" x14ac:dyDescent="0.3">
      <c r="A47" s="6"/>
      <c r="B47" s="9"/>
      <c r="C47" s="9" t="s">
        <v>44</v>
      </c>
      <c r="D47" s="20">
        <v>71.266557926689003</v>
      </c>
      <c r="E47" s="20">
        <v>1.0400931768921</v>
      </c>
      <c r="F47" s="20">
        <v>0</v>
      </c>
      <c r="G47" s="20">
        <v>0</v>
      </c>
      <c r="H47" s="20">
        <v>72.306651103581004</v>
      </c>
    </row>
    <row r="48" spans="1:8" ht="16.95" customHeight="1" x14ac:dyDescent="0.3">
      <c r="A48" s="6"/>
      <c r="B48" s="9"/>
      <c r="C48" s="9" t="s">
        <v>45</v>
      </c>
      <c r="D48" s="20">
        <v>3146.5454957030001</v>
      </c>
      <c r="E48" s="20">
        <v>43.279934194105998</v>
      </c>
      <c r="F48" s="20">
        <v>3052.011580112</v>
      </c>
      <c r="G48" s="20">
        <v>0</v>
      </c>
      <c r="H48" s="20">
        <v>6241.8370100090997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82.124837437850005</v>
      </c>
      <c r="E50" s="20">
        <v>1.1296062824662001</v>
      </c>
      <c r="F50" s="20">
        <v>0</v>
      </c>
      <c r="G50" s="20">
        <v>0</v>
      </c>
      <c r="H50" s="20">
        <v>83.254443720316999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18.359897796780999</v>
      </c>
      <c r="H51" s="20">
        <v>18.359897796780999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60.457436331918998</v>
      </c>
      <c r="H52" s="20">
        <v>60.457436331918998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12.044254894249001</v>
      </c>
      <c r="H53" s="20">
        <v>12.044254894249001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18.063008600507001</v>
      </c>
      <c r="H54" s="20">
        <v>18.063008600507001</v>
      </c>
    </row>
    <row r="55" spans="1:8" x14ac:dyDescent="0.3">
      <c r="A55" s="6">
        <v>10</v>
      </c>
      <c r="B55" s="6" t="s">
        <v>55</v>
      </c>
      <c r="C55" s="7" t="s">
        <v>27</v>
      </c>
      <c r="D55" s="20">
        <v>0</v>
      </c>
      <c r="E55" s="20">
        <v>0</v>
      </c>
      <c r="F55" s="20">
        <v>0</v>
      </c>
      <c r="G55" s="20">
        <v>69.477961458869004</v>
      </c>
      <c r="H55" s="20">
        <v>69.477961458869004</v>
      </c>
    </row>
    <row r="56" spans="1:8" x14ac:dyDescent="0.3">
      <c r="A56" s="6">
        <v>11</v>
      </c>
      <c r="B56" s="6" t="s">
        <v>56</v>
      </c>
      <c r="C56" s="7" t="s">
        <v>52</v>
      </c>
      <c r="D56" s="20">
        <v>0</v>
      </c>
      <c r="E56" s="20">
        <v>0</v>
      </c>
      <c r="F56" s="20">
        <v>0</v>
      </c>
      <c r="G56" s="20">
        <v>31.902890144638999</v>
      </c>
      <c r="H56" s="20">
        <v>31.902890144638999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ht="16.95" customHeight="1" x14ac:dyDescent="0.3">
      <c r="A59" s="6"/>
      <c r="B59" s="9"/>
      <c r="C59" s="9" t="s">
        <v>59</v>
      </c>
      <c r="D59" s="20">
        <v>82.124837437850005</v>
      </c>
      <c r="E59" s="20">
        <v>1.1296062824662001</v>
      </c>
      <c r="F59" s="20">
        <v>0</v>
      </c>
      <c r="G59" s="20">
        <v>221.38846489986</v>
      </c>
      <c r="H59" s="20">
        <v>304.64290862017998</v>
      </c>
    </row>
    <row r="60" spans="1:8" ht="16.95" customHeight="1" x14ac:dyDescent="0.3">
      <c r="A60" s="6"/>
      <c r="B60" s="9"/>
      <c r="C60" s="9" t="s">
        <v>60</v>
      </c>
      <c r="D60" s="20">
        <v>3228.6703331408999</v>
      </c>
      <c r="E60" s="20">
        <v>44.409540476571998</v>
      </c>
      <c r="F60" s="20">
        <v>3052.011580112</v>
      </c>
      <c r="G60" s="20">
        <v>221.38846489986</v>
      </c>
      <c r="H60" s="20">
        <v>6546.4799186293003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3228.6703331408999</v>
      </c>
      <c r="E64" s="20">
        <v>44.409540476571998</v>
      </c>
      <c r="F64" s="20">
        <v>3052.011580112</v>
      </c>
      <c r="G64" s="20">
        <v>221.38846489986</v>
      </c>
      <c r="H64" s="20">
        <v>6546.4799186293003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199.81105263158</v>
      </c>
      <c r="H66" s="20">
        <v>199.81105263158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290.79491054445998</v>
      </c>
      <c r="H67" s="20">
        <v>290.79491054445998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490.60596317604001</v>
      </c>
      <c r="H68" s="20">
        <v>490.60596317604001</v>
      </c>
    </row>
    <row r="69" spans="1:8" ht="16.95" customHeight="1" x14ac:dyDescent="0.3">
      <c r="A69" s="6"/>
      <c r="B69" s="9"/>
      <c r="C69" s="9" t="s">
        <v>77</v>
      </c>
      <c r="D69" s="20">
        <v>3228.6703331408999</v>
      </c>
      <c r="E69" s="20">
        <v>44.409540476571998</v>
      </c>
      <c r="F69" s="20">
        <v>3052.011580112</v>
      </c>
      <c r="G69" s="20">
        <v>711.99442807590003</v>
      </c>
      <c r="H69" s="20">
        <v>7037.0858818054003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96.860109994226988</v>
      </c>
      <c r="E71" s="20">
        <f>E69 * 3%</f>
        <v>1.3322862142971599</v>
      </c>
      <c r="F71" s="20">
        <f>F69 * 3%</f>
        <v>91.560347403359998</v>
      </c>
      <c r="G71" s="20">
        <f>G69 * 3%</f>
        <v>21.359832842277001</v>
      </c>
      <c r="H71" s="20">
        <f>SUM(D71:G71)</f>
        <v>211.11257645416114</v>
      </c>
    </row>
    <row r="72" spans="1:8" ht="16.95" customHeight="1" x14ac:dyDescent="0.3">
      <c r="A72" s="6"/>
      <c r="B72" s="9"/>
      <c r="C72" s="9" t="s">
        <v>73</v>
      </c>
      <c r="D72" s="20">
        <f>D71</f>
        <v>96.860109994226988</v>
      </c>
      <c r="E72" s="20">
        <f>E71</f>
        <v>1.3322862142971599</v>
      </c>
      <c r="F72" s="20">
        <f>F71</f>
        <v>91.560347403359998</v>
      </c>
      <c r="G72" s="20">
        <f>G71</f>
        <v>21.359832842277001</v>
      </c>
      <c r="H72" s="20">
        <f>SUM(D72:G72)</f>
        <v>211.11257645416114</v>
      </c>
    </row>
    <row r="73" spans="1:8" ht="16.95" customHeight="1" x14ac:dyDescent="0.3">
      <c r="A73" s="6"/>
      <c r="B73" s="9"/>
      <c r="C73" s="9" t="s">
        <v>72</v>
      </c>
      <c r="D73" s="20">
        <f>D72 + D69</f>
        <v>3325.5304431351269</v>
      </c>
      <c r="E73" s="20">
        <f>E72 + E69</f>
        <v>45.741826690869161</v>
      </c>
      <c r="F73" s="20">
        <f>F72 + F69</f>
        <v>3143.5719275153601</v>
      </c>
      <c r="G73" s="20">
        <f>G72 + G69</f>
        <v>733.35426091817703</v>
      </c>
      <c r="H73" s="20">
        <f>SUM(D73:G73)</f>
        <v>7248.1984582595323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665.10608862702543</v>
      </c>
      <c r="E75" s="20">
        <f>E73 * 20%</f>
        <v>9.1483653381738321</v>
      </c>
      <c r="F75" s="20">
        <f>F73 * 20%</f>
        <v>628.71438550307209</v>
      </c>
      <c r="G75" s="20">
        <f>G73 * 20%</f>
        <v>146.67085218363542</v>
      </c>
      <c r="H75" s="20">
        <f>SUM(D75:G75)</f>
        <v>1449.6396916519066</v>
      </c>
    </row>
    <row r="76" spans="1:8" ht="16.95" customHeight="1" x14ac:dyDescent="0.3">
      <c r="A76" s="6"/>
      <c r="B76" s="9"/>
      <c r="C76" s="9" t="s">
        <v>68</v>
      </c>
      <c r="D76" s="20">
        <f>D75</f>
        <v>665.10608862702543</v>
      </c>
      <c r="E76" s="20">
        <f>E75</f>
        <v>9.1483653381738321</v>
      </c>
      <c r="F76" s="20">
        <f>F75</f>
        <v>628.71438550307209</v>
      </c>
      <c r="G76" s="20">
        <f>G75</f>
        <v>146.67085218363542</v>
      </c>
      <c r="H76" s="20">
        <f>SUM(D76:G76)</f>
        <v>1449.6396916519066</v>
      </c>
    </row>
    <row r="77" spans="1:8" ht="16.95" customHeight="1" x14ac:dyDescent="0.3">
      <c r="A77" s="6"/>
      <c r="B77" s="9"/>
      <c r="C77" s="9" t="s">
        <v>67</v>
      </c>
      <c r="D77" s="20">
        <f>D76 + D73</f>
        <v>3990.6365317621521</v>
      </c>
      <c r="E77" s="20">
        <f>E76 + E73</f>
        <v>54.890192029042993</v>
      </c>
      <c r="F77" s="20">
        <f>F76 + F73</f>
        <v>3772.2863130184323</v>
      </c>
      <c r="G77" s="20">
        <f>G76 + G73</f>
        <v>880.02511310181239</v>
      </c>
      <c r="H77" s="20">
        <f>SUM(D77:G77)</f>
        <v>8697.8381499114403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95" customHeight="1" x14ac:dyDescent="0.3">
      <c r="A14" s="6"/>
      <c r="B14" s="9"/>
      <c r="C14" s="9" t="s">
        <v>88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66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1559.3632710508</v>
      </c>
      <c r="E13" s="19">
        <v>25.910329856535999</v>
      </c>
      <c r="F13" s="19">
        <v>0</v>
      </c>
      <c r="G13" s="19">
        <v>0</v>
      </c>
      <c r="H13" s="19">
        <v>1585.2736009073999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1559.3632710508</v>
      </c>
      <c r="E14" s="19">
        <v>25.910329856535999</v>
      </c>
      <c r="F14" s="19">
        <v>0</v>
      </c>
      <c r="G14" s="19">
        <v>0</v>
      </c>
      <c r="H14" s="19">
        <v>1585.2736009073999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50</v>
      </c>
      <c r="D13" s="19">
        <v>0</v>
      </c>
      <c r="E13" s="19">
        <v>0</v>
      </c>
      <c r="F13" s="19">
        <v>0</v>
      </c>
      <c r="G13" s="19">
        <v>18.359897796780999</v>
      </c>
      <c r="H13" s="19">
        <v>18.359897796780999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18.359897796780999</v>
      </c>
      <c r="H14" s="19">
        <v>18.359897796780999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66</v>
      </c>
      <c r="D13" s="19">
        <v>0</v>
      </c>
      <c r="E13" s="19">
        <v>0</v>
      </c>
      <c r="F13" s="19">
        <v>0</v>
      </c>
      <c r="G13" s="19">
        <v>182.02105263158001</v>
      </c>
      <c r="H13" s="19">
        <v>182.02105263158001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182.02105263158001</v>
      </c>
      <c r="H14" s="19">
        <v>182.02105263158001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27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2025-11-18T12:45:42Z</dcterms:modified>
</cp:coreProperties>
</file>